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UPG\Documents\Collab_4100\New Tracer tests\For GDR upload\"/>
    </mc:Choice>
  </mc:AlternateContent>
  <xr:revisionPtr revIDLastSave="0" documentId="13_ncr:1_{6EE37A08-C5D6-4190-B7D9-00505C8FF11F}" xr6:coauthVersionLast="47" xr6:coauthVersionMax="47" xr10:uidLastSave="{00000000-0000-0000-0000-000000000000}"/>
  <bookViews>
    <workbookView xWindow="-110" yWindow="-110" windowWidth="19420" windowHeight="10420" xr2:uid="{699D6F61-A024-E14B-BE2C-689E095B290C}"/>
  </bookViews>
  <sheets>
    <sheet name="Meta data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0" i="1"/>
  <c r="E19" i="1"/>
  <c r="E20" i="1"/>
  <c r="E21" i="1"/>
  <c r="E22" i="1"/>
  <c r="E23" i="1"/>
  <c r="E24" i="1"/>
  <c r="E25" i="1"/>
  <c r="E18" i="1"/>
  <c r="E17" i="1"/>
  <c r="E16" i="1"/>
  <c r="E8" i="1"/>
  <c r="E7" i="1"/>
  <c r="E6" i="1"/>
  <c r="E5" i="1"/>
  <c r="E4" i="1"/>
  <c r="C5" i="1"/>
  <c r="D8" i="1"/>
  <c r="D7" i="1"/>
  <c r="D6" i="1"/>
  <c r="D37" i="1"/>
  <c r="D36" i="1"/>
  <c r="D35" i="1"/>
  <c r="D34" i="1"/>
  <c r="D33" i="1"/>
  <c r="E39" i="1"/>
  <c r="D32" i="1"/>
  <c r="D31" i="1"/>
  <c r="D30" i="1"/>
  <c r="D25" i="1"/>
  <c r="D24" i="1"/>
  <c r="D23" i="1"/>
  <c r="D22" i="1"/>
  <c r="D21" i="1"/>
  <c r="D20" i="1"/>
  <c r="D19" i="1"/>
  <c r="D18" i="1"/>
  <c r="D17" i="1"/>
  <c r="D16" i="1"/>
  <c r="E27" i="1" l="1"/>
  <c r="D27" i="1"/>
  <c r="D10" i="1"/>
  <c r="E10" i="1"/>
  <c r="D39" i="1"/>
</calcChain>
</file>

<file path=xl/sharedStrings.xml><?xml version="1.0" encoding="utf-8"?>
<sst xmlns="http://schemas.openxmlformats.org/spreadsheetml/2006/main" count="20" uniqueCount="9">
  <si>
    <t>close</t>
  </si>
  <si>
    <t>increasing</t>
  </si>
  <si>
    <t>Aug 15, north ditch data</t>
  </si>
  <si>
    <t>For additional information, contact Ghanashyam Neupane (ghanashyam.neupane@inl.gov) or Earl Mattson (hydro.mattson@gmail.com)</t>
  </si>
  <si>
    <t>This file provides the water flow measurement conducted for the northern ditch, near Site A.</t>
  </si>
  <si>
    <t>L</t>
  </si>
  <si>
    <t>L/min</t>
  </si>
  <si>
    <t>Measurement start time</t>
  </si>
  <si>
    <t>Measurement end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</si>
</sst>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0" fontId="0" fillId="0" borderId="0" xfId="0" applyNumberFormat="1"/>
    <xf numFmtId="2" fontId="0" fillId="0" borderId="0" xfId="0" applyNumberFormat="1"/>
    <xf numFmtId="16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August 15, North Ditch Flow Rate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Sheet1!$B$16:$B$25</c:f>
              <c:numCache>
                <c:formatCode>h:mm</c:formatCode>
                <c:ptCount val="10"/>
                <c:pt idx="0">
                  <c:v>0.46458333333333335</c:v>
                </c:pt>
                <c:pt idx="1">
                  <c:v>0.4777777777777778</c:v>
                </c:pt>
                <c:pt idx="2">
                  <c:v>0.49652777777777773</c:v>
                </c:pt>
                <c:pt idx="3">
                  <c:v>0.52569444444444446</c:v>
                </c:pt>
                <c:pt idx="4">
                  <c:v>0.54513888888888895</c:v>
                </c:pt>
                <c:pt idx="5">
                  <c:v>0.56944444444444442</c:v>
                </c:pt>
                <c:pt idx="6">
                  <c:v>0.59583333333333333</c:v>
                </c:pt>
                <c:pt idx="7">
                  <c:v>0.62013888888888891</c:v>
                </c:pt>
                <c:pt idx="8">
                  <c:v>0.63402777777777775</c:v>
                </c:pt>
                <c:pt idx="9">
                  <c:v>0.6479166666666667</c:v>
                </c:pt>
              </c:numCache>
            </c:numRef>
          </c:xVal>
          <c:yVal>
            <c:numRef>
              <c:f>Sheet1!$E$16:$E$25</c:f>
              <c:numCache>
                <c:formatCode>0.00</c:formatCode>
                <c:ptCount val="10"/>
                <c:pt idx="0">
                  <c:v>3.874999999999988</c:v>
                </c:pt>
                <c:pt idx="1">
                  <c:v>2.4705882352941146</c:v>
                </c:pt>
                <c:pt idx="2">
                  <c:v>2.0800000000000072</c:v>
                </c:pt>
                <c:pt idx="3">
                  <c:v>2.1749999999999945</c:v>
                </c:pt>
                <c:pt idx="4">
                  <c:v>2.8399999999999919</c:v>
                </c:pt>
                <c:pt idx="5">
                  <c:v>1.9296874999999973</c:v>
                </c:pt>
                <c:pt idx="6">
                  <c:v>1.0857142857142845</c:v>
                </c:pt>
                <c:pt idx="7">
                  <c:v>2.8787878787878749</c:v>
                </c:pt>
                <c:pt idx="8">
                  <c:v>2.3888888888888973</c:v>
                </c:pt>
                <c:pt idx="9">
                  <c:v>1.9999999999999902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29-3E4B-A19F-99B7EE1E0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35264"/>
        <c:axId val="446810800"/>
      </c:scatterChart>
      <c:valAx>
        <c:axId val="447535264"/>
        <c:scaling>
          <c:orientation val="minMax"/>
          <c:max val="0.70833349999999995"/>
          <c:min val="0.3750000000000000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810800"/>
        <c:crosses val="autoZero"/>
        <c:crossBetween val="midCat"/>
        <c:majorUnit val="4.1666000000000009E-2"/>
      </c:valAx>
      <c:valAx>
        <c:axId val="44681080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Discharge rate (l/m)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53526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August 17, North Ditch Flow Rate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Sheet1!$B$30:$B$37</c:f>
              <c:numCache>
                <c:formatCode>h:mm</c:formatCode>
                <c:ptCount val="8"/>
                <c:pt idx="0">
                  <c:v>0.59027777777777779</c:v>
                </c:pt>
                <c:pt idx="1">
                  <c:v>0.60555555555555551</c:v>
                </c:pt>
                <c:pt idx="2">
                  <c:v>0.62777777777777777</c:v>
                </c:pt>
                <c:pt idx="3">
                  <c:v>0.64722222222222225</c:v>
                </c:pt>
                <c:pt idx="4">
                  <c:v>0.65555555555555556</c:v>
                </c:pt>
                <c:pt idx="5">
                  <c:v>0.66111111111111109</c:v>
                </c:pt>
                <c:pt idx="6">
                  <c:v>0.67361111111111116</c:v>
                </c:pt>
                <c:pt idx="7">
                  <c:v>0.67708333333333337</c:v>
                </c:pt>
              </c:numCache>
            </c:numRef>
          </c:xVal>
          <c:yVal>
            <c:numRef>
              <c:f>Sheet1!$E$30:$E$37</c:f>
              <c:numCache>
                <c:formatCode>0.00</c:formatCode>
                <c:ptCount val="8"/>
                <c:pt idx="0">
                  <c:v>2.4583333333333419</c:v>
                </c:pt>
                <c:pt idx="1">
                  <c:v>1.7619047619047681</c:v>
                </c:pt>
                <c:pt idx="2">
                  <c:v>1.8387096774193614</c:v>
                </c:pt>
                <c:pt idx="3">
                  <c:v>1.9999999999999953</c:v>
                </c:pt>
                <c:pt idx="4">
                  <c:v>2.8181818181818281</c:v>
                </c:pt>
                <c:pt idx="5">
                  <c:v>2.8571428571428674</c:v>
                </c:pt>
                <c:pt idx="6">
                  <c:v>1.7647058823529309</c:v>
                </c:pt>
                <c:pt idx="7">
                  <c:v>4.2500000000000151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AE-984E-8ED2-761A77D69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936832"/>
        <c:axId val="840585408"/>
      </c:scatterChart>
      <c:valAx>
        <c:axId val="839936832"/>
        <c:scaling>
          <c:orientation val="minMax"/>
          <c:min val="0.3750000000000000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585408"/>
        <c:crosses val="autoZero"/>
        <c:crossBetween val="midCat"/>
        <c:majorUnit val="4.1666700000000008E-2"/>
        <c:minorUnit val="9.0000000000000028E-3"/>
      </c:valAx>
      <c:valAx>
        <c:axId val="84058540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Discharge rate (l/m)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9368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July 29, North Ditch Flow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Sheet1!$B$4:$B$8</c:f>
              <c:numCache>
                <c:formatCode>h:mm</c:formatCode>
                <c:ptCount val="5"/>
                <c:pt idx="0">
                  <c:v>0.45</c:v>
                </c:pt>
                <c:pt idx="1">
                  <c:v>0.55972222222222223</c:v>
                </c:pt>
                <c:pt idx="2">
                  <c:v>0.60763888888888895</c:v>
                </c:pt>
                <c:pt idx="3">
                  <c:v>0.65416666666666667</c:v>
                </c:pt>
                <c:pt idx="4">
                  <c:v>0.68541666666666667</c:v>
                </c:pt>
              </c:numCache>
            </c:numRef>
          </c:xVal>
          <c:yVal>
            <c:numRef>
              <c:f>Sheet1!$E$4:$E$8</c:f>
              <c:numCache>
                <c:formatCode>0.00</c:formatCode>
                <c:ptCount val="5"/>
                <c:pt idx="0">
                  <c:v>0.40833333333333333</c:v>
                </c:pt>
                <c:pt idx="1">
                  <c:v>1.2666666666666666</c:v>
                </c:pt>
                <c:pt idx="2">
                  <c:v>1.9130434782608676</c:v>
                </c:pt>
                <c:pt idx="3">
                  <c:v>1.7164179104477635</c:v>
                </c:pt>
                <c:pt idx="4">
                  <c:v>2.1749999999999994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5D-3347-81B1-8F8E12C31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859872"/>
        <c:axId val="485075184"/>
      </c:scatterChart>
      <c:valAx>
        <c:axId val="422859872"/>
        <c:scaling>
          <c:orientation val="minMax"/>
          <c:min val="0.3750000000000000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75184"/>
        <c:crosses val="autoZero"/>
        <c:crossBetween val="midCat"/>
        <c:majorUnit val="4.1666700000000008E-2"/>
      </c:valAx>
      <c:valAx>
        <c:axId val="48507518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Discharge rate (l/m)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85987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730250</xdr:colOff>
      <xdr:row>14</xdr:row>
      <xdr:rowOff>139700</xdr:rowOff>
    </xdr:from>
    <xdr:to>
      <xdr:col>12</xdr:col>
      <xdr:colOff>349250</xdr:colOff>
      <xdr:row>27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297963-30BF-C86D-C8D6-F902D0AE3C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615950</xdr:colOff>
      <xdr:row>28</xdr:row>
      <xdr:rowOff>12700</xdr:rowOff>
    </xdr:from>
    <xdr:to>
      <xdr:col>12</xdr:col>
      <xdr:colOff>234950</xdr:colOff>
      <xdr:row>40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63483C-E674-87A4-6B62-B1D674C46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0</xdr:row>
      <xdr:rowOff>190500</xdr:rowOff>
    </xdr:from>
    <xdr:to>
      <xdr:col>12</xdr:col>
      <xdr:colOff>463550</xdr:colOff>
      <xdr:row>14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512488-6CEA-A60A-DE93-A39EF1B5D7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E559-3997-4B4E-B8C6-1CC7D3556659}">
  <dimension ref="A2:A6"/>
  <sheetViews>
    <sheetView tabSelected="1" workbookViewId="0">
      <selection activeCell="E10" sqref="E10"/>
    </sheetView>
  </sheetViews>
  <sheetFormatPr defaultRowHeight="15.5" x14ac:dyDescent="0.35"/>
  <sheetData>
    <row r="2" spans="1:1" x14ac:dyDescent="0.35">
      <c r="A2" t="s">
        <v>4</v>
      </c>
    </row>
    <row r="6" spans="1:1" x14ac:dyDescent="0.35">
      <c r="A6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5344B-BE52-AF40-B46D-304D6D018F34}">
  <dimension ref="A2:F39"/>
  <sheetViews>
    <sheetView topLeftCell="A10" workbookViewId="0">
      <selection activeCell="A29" sqref="A29"/>
    </sheetView>
  </sheetViews>
  <sheetFormatPr defaultColWidth="10.6640625" defaultRowHeight="15.5" x14ac:dyDescent="0.35"/>
  <cols>
    <col min="1" max="1" width="20.83203125" bestFit="1" customWidth="1"/>
    <col min="5" max="5" width="10.83203125"/>
  </cols>
  <sheetData>
    <row r="2" spans="1:5" x14ac:dyDescent="0.35">
      <c r="A2" s="3">
        <v>44771</v>
      </c>
    </row>
    <row r="3" spans="1:5" x14ac:dyDescent="0.35">
      <c r="A3" t="s">
        <v>7</v>
      </c>
      <c r="B3" t="s">
        <v>8</v>
      </c>
      <c r="C3" t="s">
        <v>5</v>
      </c>
      <c r="D3" t="s">
        <v>5</v>
      </c>
      <c r="E3" t="s">
        <v>6</v>
      </c>
    </row>
    <row r="4" spans="1:5" x14ac:dyDescent="0.35">
      <c r="B4" s="1">
        <v>0.45</v>
      </c>
      <c r="C4">
        <v>180</v>
      </c>
      <c r="D4">
        <v>73.5</v>
      </c>
      <c r="E4" s="2">
        <f>D4/C4</f>
        <v>0.40833333333333333</v>
      </c>
    </row>
    <row r="5" spans="1:5" x14ac:dyDescent="0.35">
      <c r="B5" s="1">
        <v>0.55972222222222223</v>
      </c>
      <c r="C5">
        <f>2.75*60</f>
        <v>165</v>
      </c>
      <c r="D5">
        <v>209</v>
      </c>
      <c r="E5" s="2">
        <f>D5/C5</f>
        <v>1.2666666666666666</v>
      </c>
    </row>
    <row r="6" spans="1:5" x14ac:dyDescent="0.35">
      <c r="A6" s="1">
        <v>0.55972222222222223</v>
      </c>
      <c r="B6" s="1">
        <v>0.60763888888888895</v>
      </c>
      <c r="C6">
        <v>132</v>
      </c>
      <c r="D6" s="2">
        <f t="shared" ref="D6:D8" si="0">((B6-A6)*60*24)</f>
        <v>69.000000000000071</v>
      </c>
      <c r="E6" s="2">
        <f>C6/((B6-A6)*60*24)</f>
        <v>1.9130434782608676</v>
      </c>
    </row>
    <row r="7" spans="1:5" x14ac:dyDescent="0.35">
      <c r="A7" s="1">
        <v>0.60763888888888895</v>
      </c>
      <c r="B7" s="1">
        <v>0.65416666666666667</v>
      </c>
      <c r="C7">
        <v>115</v>
      </c>
      <c r="D7" s="2">
        <f t="shared" si="0"/>
        <v>66.999999999999915</v>
      </c>
      <c r="E7" s="2">
        <f>C7/((B7-A7)*60*24)</f>
        <v>1.7164179104477635</v>
      </c>
    </row>
    <row r="8" spans="1:5" x14ac:dyDescent="0.35">
      <c r="A8" s="1">
        <v>0.65763888888888888</v>
      </c>
      <c r="B8" s="1">
        <v>0.68541666666666667</v>
      </c>
      <c r="C8">
        <v>87</v>
      </c>
      <c r="D8" s="2">
        <f t="shared" si="0"/>
        <v>40.000000000000014</v>
      </c>
      <c r="E8" s="2">
        <f>C8/((B8-A8)*60*24)</f>
        <v>2.1749999999999994</v>
      </c>
    </row>
    <row r="10" spans="1:5" x14ac:dyDescent="0.35">
      <c r="D10" s="4">
        <f>AVERAGE(D6:D8)</f>
        <v>58.666666666666664</v>
      </c>
      <c r="E10" s="4">
        <f>AVERAGE(E6:E8)</f>
        <v>1.9348204629028769</v>
      </c>
    </row>
    <row r="14" spans="1:5" ht="21" customHeight="1" x14ac:dyDescent="0.35">
      <c r="A14" t="s">
        <v>2</v>
      </c>
    </row>
    <row r="15" spans="1:5" x14ac:dyDescent="0.35">
      <c r="A15" t="s">
        <v>7</v>
      </c>
      <c r="B15" t="s">
        <v>8</v>
      </c>
      <c r="C15" t="s">
        <v>5</v>
      </c>
      <c r="D15" t="s">
        <v>5</v>
      </c>
      <c r="E15" t="s">
        <v>6</v>
      </c>
    </row>
    <row r="16" spans="1:5" x14ac:dyDescent="0.35">
      <c r="A16" s="1">
        <v>0.45624999999999999</v>
      </c>
      <c r="B16" s="1">
        <v>0.46458333333333335</v>
      </c>
      <c r="C16">
        <v>46.5</v>
      </c>
      <c r="D16" s="2">
        <f>((B16-A16)*60*24)</f>
        <v>12.000000000000037</v>
      </c>
      <c r="E16" s="2">
        <f>C16/((B16-A16)*60*24)</f>
        <v>3.874999999999988</v>
      </c>
    </row>
    <row r="17" spans="1:6" x14ac:dyDescent="0.35">
      <c r="A17" s="1">
        <v>0.46597222222222223</v>
      </c>
      <c r="B17" s="1">
        <v>0.4777777777777778</v>
      </c>
      <c r="C17">
        <v>42</v>
      </c>
      <c r="D17" s="2">
        <f t="shared" ref="D17:D25" si="1">((B17-A17)*60*24)</f>
        <v>17.000000000000021</v>
      </c>
      <c r="E17" s="2">
        <f>C17/((B17-A17)*60*24)</f>
        <v>2.4705882352941146</v>
      </c>
    </row>
    <row r="18" spans="1:6" x14ac:dyDescent="0.35">
      <c r="A18" s="1">
        <v>0.47916666666666669</v>
      </c>
      <c r="B18" s="1">
        <v>0.49652777777777773</v>
      </c>
      <c r="C18">
        <v>52</v>
      </c>
      <c r="D18" s="2">
        <f t="shared" si="1"/>
        <v>24.999999999999911</v>
      </c>
      <c r="E18" s="2">
        <f>C18/((B18-A18)*60*24)</f>
        <v>2.0800000000000072</v>
      </c>
    </row>
    <row r="19" spans="1:6" x14ac:dyDescent="0.35">
      <c r="A19" s="1">
        <v>0.49791666666666662</v>
      </c>
      <c r="B19" s="1">
        <v>0.52569444444444446</v>
      </c>
      <c r="C19">
        <v>87</v>
      </c>
      <c r="D19" s="2">
        <f t="shared" si="1"/>
        <v>40.000000000000099</v>
      </c>
      <c r="E19" s="2">
        <f t="shared" ref="E19:E25" si="2">C19/((B19-A19)*60*24)</f>
        <v>2.1749999999999945</v>
      </c>
    </row>
    <row r="20" spans="1:6" x14ac:dyDescent="0.35">
      <c r="A20" s="1">
        <v>0.52777777777777779</v>
      </c>
      <c r="B20" s="1">
        <v>0.54513888888888895</v>
      </c>
      <c r="C20">
        <v>71</v>
      </c>
      <c r="D20" s="2">
        <f t="shared" si="1"/>
        <v>25.000000000000071</v>
      </c>
      <c r="E20" s="2">
        <f t="shared" si="2"/>
        <v>2.8399999999999919</v>
      </c>
    </row>
    <row r="21" spans="1:6" x14ac:dyDescent="0.35">
      <c r="A21" s="1">
        <v>0.54722222222222217</v>
      </c>
      <c r="B21" s="1">
        <v>0.56944444444444442</v>
      </c>
      <c r="C21">
        <v>61.75</v>
      </c>
      <c r="D21" s="2">
        <f t="shared" si="1"/>
        <v>32.000000000000043</v>
      </c>
      <c r="E21" s="2">
        <f t="shared" si="2"/>
        <v>1.9296874999999973</v>
      </c>
    </row>
    <row r="22" spans="1:6" x14ac:dyDescent="0.35">
      <c r="A22" s="1">
        <v>0.57152777777777775</v>
      </c>
      <c r="B22" s="1">
        <v>0.59583333333333333</v>
      </c>
      <c r="C22">
        <v>38</v>
      </c>
      <c r="D22" s="2">
        <f t="shared" si="1"/>
        <v>35.000000000000036</v>
      </c>
      <c r="E22" s="2">
        <f t="shared" si="2"/>
        <v>1.0857142857142845</v>
      </c>
    </row>
    <row r="23" spans="1:6" x14ac:dyDescent="0.35">
      <c r="A23" s="1">
        <v>0.59722222222222221</v>
      </c>
      <c r="B23" s="1">
        <v>0.62013888888888891</v>
      </c>
      <c r="C23">
        <v>95</v>
      </c>
      <c r="D23" s="2">
        <f t="shared" si="1"/>
        <v>33.000000000000043</v>
      </c>
      <c r="E23" s="2">
        <f t="shared" si="2"/>
        <v>2.8787878787878749</v>
      </c>
    </row>
    <row r="24" spans="1:6" x14ac:dyDescent="0.35">
      <c r="A24" s="1">
        <v>0.62152777777777779</v>
      </c>
      <c r="B24" s="1">
        <v>0.63402777777777775</v>
      </c>
      <c r="C24">
        <v>43</v>
      </c>
      <c r="D24" s="2">
        <f t="shared" si="1"/>
        <v>17.999999999999936</v>
      </c>
      <c r="E24" s="2">
        <f t="shared" si="2"/>
        <v>2.3888888888888973</v>
      </c>
    </row>
    <row r="25" spans="1:6" x14ac:dyDescent="0.35">
      <c r="A25" s="1">
        <v>0.63472222222222219</v>
      </c>
      <c r="B25" s="1">
        <v>0.6479166666666667</v>
      </c>
      <c r="C25">
        <v>38</v>
      </c>
      <c r="D25" s="2">
        <f t="shared" si="1"/>
        <v>19.000000000000092</v>
      </c>
      <c r="E25" s="2">
        <f t="shared" si="2"/>
        <v>1.9999999999999902</v>
      </c>
    </row>
    <row r="27" spans="1:6" x14ac:dyDescent="0.35">
      <c r="D27" s="4">
        <f>AVERAGE(D17:D25)</f>
        <v>27.111111111111139</v>
      </c>
      <c r="E27" s="4">
        <f>AVERAGE(E17:E25)</f>
        <v>2.2054074209650167</v>
      </c>
      <c r="F27" t="s">
        <v>0</v>
      </c>
    </row>
    <row r="28" spans="1:6" x14ac:dyDescent="0.35">
      <c r="A28" s="3">
        <v>44790</v>
      </c>
    </row>
    <row r="29" spans="1:6" x14ac:dyDescent="0.35">
      <c r="A29" t="s">
        <v>7</v>
      </c>
      <c r="B29" t="s">
        <v>8</v>
      </c>
      <c r="C29" t="s">
        <v>5</v>
      </c>
      <c r="D29" t="s">
        <v>5</v>
      </c>
      <c r="E29" t="s">
        <v>6</v>
      </c>
    </row>
    <row r="30" spans="1:6" x14ac:dyDescent="0.35">
      <c r="A30" s="1">
        <v>0.58194444444444449</v>
      </c>
      <c r="B30" s="1">
        <v>0.59027777777777779</v>
      </c>
      <c r="C30">
        <v>29.5</v>
      </c>
      <c r="D30" s="2">
        <f t="shared" ref="D30:D37" si="3">((B30-A30)*60*24)</f>
        <v>11.999999999999957</v>
      </c>
      <c r="E30" s="2">
        <f>C30/((B30-A30)*60*24)</f>
        <v>2.4583333333333419</v>
      </c>
    </row>
    <row r="31" spans="1:6" x14ac:dyDescent="0.35">
      <c r="A31" s="1">
        <v>0.59097222222222223</v>
      </c>
      <c r="B31" s="1">
        <v>0.60555555555555551</v>
      </c>
      <c r="C31">
        <v>37</v>
      </c>
      <c r="D31" s="2">
        <f t="shared" si="3"/>
        <v>20.999999999999925</v>
      </c>
      <c r="E31" s="2">
        <f t="shared" ref="E31:E37" si="4">C31/((B31-A31)*60*24)</f>
        <v>1.7619047619047681</v>
      </c>
    </row>
    <row r="32" spans="1:6" x14ac:dyDescent="0.35">
      <c r="A32" s="1">
        <v>0.60625000000000007</v>
      </c>
      <c r="B32" s="1">
        <v>0.62777777777777777</v>
      </c>
      <c r="C32">
        <v>57</v>
      </c>
      <c r="D32" s="2">
        <f t="shared" si="3"/>
        <v>30.99999999999989</v>
      </c>
      <c r="E32" s="2">
        <f t="shared" si="4"/>
        <v>1.8387096774193614</v>
      </c>
    </row>
    <row r="33" spans="1:6" x14ac:dyDescent="0.35">
      <c r="A33" s="1">
        <v>0.62847222222222221</v>
      </c>
      <c r="B33" s="1">
        <v>0.64722222222222225</v>
      </c>
      <c r="C33">
        <v>54</v>
      </c>
      <c r="D33" s="2">
        <f t="shared" si="3"/>
        <v>27.000000000000064</v>
      </c>
      <c r="E33" s="2">
        <f t="shared" si="4"/>
        <v>1.9999999999999953</v>
      </c>
    </row>
    <row r="34" spans="1:6" x14ac:dyDescent="0.35">
      <c r="A34" s="1">
        <v>0.6479166666666667</v>
      </c>
      <c r="B34" s="1">
        <v>0.65555555555555556</v>
      </c>
      <c r="C34">
        <v>31</v>
      </c>
      <c r="D34" s="2">
        <f t="shared" si="3"/>
        <v>10.999999999999961</v>
      </c>
      <c r="E34" s="2">
        <f t="shared" si="4"/>
        <v>2.8181818181818281</v>
      </c>
    </row>
    <row r="35" spans="1:6" x14ac:dyDescent="0.35">
      <c r="A35" s="1">
        <v>0.65625</v>
      </c>
      <c r="B35" s="1">
        <v>0.66111111111111109</v>
      </c>
      <c r="C35">
        <v>20</v>
      </c>
      <c r="D35" s="2">
        <f t="shared" si="3"/>
        <v>6.9999999999999751</v>
      </c>
      <c r="E35" s="2">
        <f t="shared" si="4"/>
        <v>2.8571428571428674</v>
      </c>
    </row>
    <row r="36" spans="1:6" x14ac:dyDescent="0.35">
      <c r="A36" s="1">
        <v>0.66180555555555554</v>
      </c>
      <c r="B36" s="1">
        <v>0.67361111111111116</v>
      </c>
      <c r="C36">
        <v>30</v>
      </c>
      <c r="D36" s="2">
        <f t="shared" si="3"/>
        <v>17.000000000000099</v>
      </c>
      <c r="E36" s="2">
        <f t="shared" si="4"/>
        <v>1.7647058823529309</v>
      </c>
    </row>
    <row r="37" spans="1:6" x14ac:dyDescent="0.35">
      <c r="A37" s="1">
        <v>0.6743055555555556</v>
      </c>
      <c r="B37" s="1">
        <v>0.67708333333333337</v>
      </c>
      <c r="C37">
        <v>17</v>
      </c>
      <c r="D37" s="2">
        <f t="shared" si="3"/>
        <v>3.9999999999999858</v>
      </c>
      <c r="E37" s="2">
        <f t="shared" si="4"/>
        <v>4.2500000000000151</v>
      </c>
    </row>
    <row r="39" spans="1:6" x14ac:dyDescent="0.35">
      <c r="D39" s="2">
        <f>AVERAGE(D31:D36)</f>
        <v>18.999999999999986</v>
      </c>
      <c r="E39" s="2">
        <f>AVERAGE(E31:E36)</f>
        <v>2.1734408328336254</v>
      </c>
      <c r="F39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 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 Mattson</dc:creator>
  <cp:lastModifiedBy>Ghanashyam Neupane</cp:lastModifiedBy>
  <dcterms:created xsi:type="dcterms:W3CDTF">2022-09-26T22:25:48Z</dcterms:created>
  <dcterms:modified xsi:type="dcterms:W3CDTF">2023-04-04T00:11:58Z</dcterms:modified>
</cp:coreProperties>
</file>